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8190" tabRatio="780"/>
  </bookViews>
  <sheets>
    <sheet name="1" sheetId="16" r:id="rId1"/>
  </sheets>
  <calcPr calcId="125725"/>
</workbook>
</file>

<file path=xl/calcChain.xml><?xml version="1.0" encoding="utf-8"?>
<calcChain xmlns="http://schemas.openxmlformats.org/spreadsheetml/2006/main">
  <c r="X47" i="16"/>
  <c r="T47"/>
  <c r="R47"/>
  <c r="P47"/>
  <c r="N47"/>
  <c r="J47"/>
  <c r="H47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9"/>
  <c r="T9"/>
  <c r="T10"/>
  <c r="T11"/>
  <c r="T12"/>
  <c r="T13"/>
  <c r="T14"/>
  <c r="T15"/>
  <c r="T16"/>
  <c r="T17"/>
  <c r="T18"/>
  <c r="T19"/>
  <c r="T20"/>
  <c r="T21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22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L45"/>
  <c r="J45"/>
  <c r="H45"/>
  <c r="L44"/>
  <c r="J44"/>
  <c r="H44"/>
  <c r="L43"/>
  <c r="J43"/>
  <c r="H43"/>
  <c r="L42"/>
  <c r="J42"/>
  <c r="H42"/>
  <c r="L41"/>
  <c r="J41"/>
  <c r="H41"/>
  <c r="L40"/>
  <c r="J40"/>
  <c r="H40"/>
  <c r="L39"/>
  <c r="J39"/>
  <c r="H39"/>
  <c r="L38"/>
  <c r="J38"/>
  <c r="H38"/>
  <c r="L37"/>
  <c r="J37"/>
  <c r="H37"/>
  <c r="L36"/>
  <c r="J36"/>
  <c r="H36"/>
  <c r="L35"/>
  <c r="J35"/>
  <c r="H35"/>
  <c r="L34"/>
  <c r="J34"/>
  <c r="H34"/>
  <c r="L33"/>
  <c r="J33"/>
  <c r="H33"/>
  <c r="L32"/>
  <c r="J32"/>
  <c r="H32"/>
  <c r="L31"/>
  <c r="J31"/>
  <c r="H31"/>
  <c r="L30"/>
  <c r="J30"/>
  <c r="H30"/>
  <c r="L29"/>
  <c r="J29"/>
  <c r="H29"/>
  <c r="L28"/>
  <c r="J28"/>
  <c r="H28"/>
  <c r="L27"/>
  <c r="J27"/>
  <c r="H27"/>
  <c r="L26"/>
  <c r="J26"/>
  <c r="H26"/>
  <c r="L25"/>
  <c r="J25"/>
  <c r="H25"/>
  <c r="L24"/>
  <c r="J24"/>
  <c r="H24"/>
  <c r="L23"/>
  <c r="J23"/>
  <c r="H23"/>
  <c r="L22"/>
  <c r="J22"/>
  <c r="H22"/>
  <c r="L21"/>
  <c r="J21"/>
  <c r="H21"/>
  <c r="L20"/>
  <c r="J20"/>
  <c r="H20"/>
  <c r="L19"/>
  <c r="J19"/>
  <c r="H19"/>
  <c r="L18"/>
  <c r="J18"/>
  <c r="H18"/>
  <c r="L17"/>
  <c r="J17"/>
  <c r="H17"/>
  <c r="L16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J46" s="1"/>
  <c r="H9"/>
  <c r="F9"/>
  <c r="F46" s="1"/>
  <c r="V46" l="1"/>
  <c r="X46"/>
  <c r="T46"/>
  <c r="R46"/>
  <c r="L46"/>
  <c r="P46"/>
  <c r="N46"/>
  <c r="H46"/>
</calcChain>
</file>

<file path=xl/sharedStrings.xml><?xml version="1.0" encoding="utf-8"?>
<sst xmlns="http://schemas.openxmlformats.org/spreadsheetml/2006/main" count="119" uniqueCount="67">
  <si>
    <t>№</t>
  </si>
  <si>
    <t>Краткое описание</t>
  </si>
  <si>
    <t>Ед/и</t>
  </si>
  <si>
    <t>Цена  за единицу в на условиях ИНКОТЕРМС 2000 (пункт назночения)</t>
  </si>
  <si>
    <t>Кол-во</t>
  </si>
  <si>
    <t>шт</t>
  </si>
  <si>
    <t>кг</t>
  </si>
  <si>
    <t>Обл тубдиспансер</t>
  </si>
  <si>
    <t>сумма</t>
  </si>
  <si>
    <t xml:space="preserve">Цена </t>
  </si>
  <si>
    <t>Итого</t>
  </si>
  <si>
    <t>Таблица сопостановления цен на 2017год</t>
  </si>
  <si>
    <t>ценовой заявки потенциальных поставщиков</t>
  </si>
  <si>
    <t>Председатель комиссий:</t>
  </si>
  <si>
    <t>Зам.председателя комиссий:</t>
  </si>
  <si>
    <t>У.Сариева - зам.гл.врача</t>
  </si>
  <si>
    <t>З.Уркинбаева - зав. аптеки</t>
  </si>
  <si>
    <t>Член комиссии:</t>
  </si>
  <si>
    <t>Э.Токтамысова - бух. по гос.закупам</t>
  </si>
  <si>
    <t xml:space="preserve">Наименьшая итоговая сумма </t>
  </si>
  <si>
    <t>Приложение 1</t>
  </si>
  <si>
    <t>Дренаж  круглый спиральный стандартный разм 10,12,15,19,21,24 (СН); 80,100,110 код 24615</t>
  </si>
  <si>
    <t>Катетер троакальный, прямой размер 15 ch, стерильный, (силиконовый) однократного применение 20815</t>
  </si>
  <si>
    <t>Высокопроизводительные дренажные системы аспирации BELLOWS В КОМПЛЕКТАЦИИ (Дренажная емкость контейнер «Гармошка» с обьемом 50мл, 200мл, 500мл, 700мл,  код 20200</t>
  </si>
  <si>
    <t>Высокопроизводительные дренажные системы аспирации BELLOWS В КОМПЛЕКТАЦИИ (Дренажная емкость контейнер «Гармошка» с обьемом 200мл, 500мл,; Раневой дренаж CH10,12,14,16,18  код 20560</t>
  </si>
  <si>
    <t>Катетр-трокар:одно ходовой с наканечн  слепой  разм 16 (СН);2,6 (мм)длина(см)25 код 21116</t>
  </si>
  <si>
    <t>Катетр-трокар:одно ходовой с наканечн острый разм 16 (СН);5,3 (мм)длиной (см)28 код 11216</t>
  </si>
  <si>
    <t>Катетр-трокар:одно ходовой с наканечн острый разм 24 (СН);8,0 (мм) длина 40 см код 11224</t>
  </si>
  <si>
    <t>Катетр-трокар:одно ходовой с наканечн слепой  разм 24 (СН);5,3 (мм)длиной (см)40 код 21124</t>
  </si>
  <si>
    <t>Цоликлон Анти А 10 мл</t>
  </si>
  <si>
    <t>Цоликлон Анти В 10 мл</t>
  </si>
  <si>
    <t>Цоликлон Анти АВ 5 мл</t>
  </si>
  <si>
    <t>Цоликлон Супер D 5 мл</t>
  </si>
  <si>
    <t>Викрил фиолетовый М1.5 (4/0), дл 45см, толщ 4,0 колющая, окруж иглы 3/8 длина 17мм №12, W9074</t>
  </si>
  <si>
    <t>Пролен голубой М0.5 (7/0) 60 см две иглы колющия BV175-6, ), дл 60см, толщ 7,0 колющая, окруж иглы 3/8 длина 7,6мм №36, 8735H</t>
  </si>
  <si>
    <t>Натрия  гидрокарбонат</t>
  </si>
  <si>
    <t>Пергидроль 37%</t>
  </si>
  <si>
    <t>Кальция хлорид кристаллический</t>
  </si>
  <si>
    <t xml:space="preserve">Глицерин 99,5% </t>
  </si>
  <si>
    <t>Натрия бромид</t>
  </si>
  <si>
    <t>Калий хлорид</t>
  </si>
  <si>
    <t>Формалин</t>
  </si>
  <si>
    <t>Колпачки К-3</t>
  </si>
  <si>
    <t>Пробка резиновая 4Ц</t>
  </si>
  <si>
    <t>Пергамент медицинский 42х70 см</t>
  </si>
  <si>
    <t>Флаконы 400,0</t>
  </si>
  <si>
    <t>Флаконы 200,0</t>
  </si>
  <si>
    <t>Лабораторные стаканы со шкалой ( термостойкие) 500мл</t>
  </si>
  <si>
    <t>Лабораторные стаканы со шкалой ( термостойкие) 1000 мл</t>
  </si>
  <si>
    <t>Цилиндры 1л</t>
  </si>
  <si>
    <t>Цилиндры 100 мл</t>
  </si>
  <si>
    <t>Цилиндры 200 мл</t>
  </si>
  <si>
    <t>Колбы 1л термостойкие</t>
  </si>
  <si>
    <t>Кружка полипропиленовая  1л</t>
  </si>
  <si>
    <t>Воронки 500 мл</t>
  </si>
  <si>
    <t>Воронки 1000 мл</t>
  </si>
  <si>
    <t>Баллоны на 10л стеклянные</t>
  </si>
  <si>
    <t>ТОО "Биомедфарм"</t>
  </si>
  <si>
    <t>ТОО "Агри 5"</t>
  </si>
  <si>
    <t>ТОО "СМС Медикал Казакстан"</t>
  </si>
  <si>
    <t>ТОО "Confidence Land"</t>
  </si>
  <si>
    <t>ТОО ""Экофарм"</t>
  </si>
  <si>
    <t>ТОО ""Фармсервис"</t>
  </si>
  <si>
    <t>ТОО "Ran Medical""</t>
  </si>
  <si>
    <t>ТОО  "Мерей"</t>
  </si>
  <si>
    <t>Катетер троакальный, прямой размер 24 ch, стерильный, (силиконовый) однократного применение 20824</t>
  </si>
  <si>
    <t>ПТ  "Нурлыбек и К"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</si>
</sst>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7" fillId="0" borderId="0"/>
    <xf numFmtId="0" fontId="1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10" fillId="2" borderId="1" xfId="0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right"/>
    </xf>
    <xf numFmtId="2" fontId="16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2" fillId="0" borderId="1" xfId="0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43" fontId="16" fillId="0" borderId="1" xfId="0" applyNumberFormat="1" applyFont="1" applyBorder="1"/>
    <xf numFmtId="0" fontId="12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3" xfId="3"/>
    <cellStyle name="Обычный 5" xfId="2"/>
    <cellStyle name="Стиль 1" xfId="1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3"/>
  <sheetViews>
    <sheetView tabSelected="1" zoomScale="90" zoomScaleNormal="90" workbookViewId="0">
      <selection activeCell="F64" sqref="F64"/>
    </sheetView>
  </sheetViews>
  <sheetFormatPr defaultRowHeight="15" outlineLevelCol="1"/>
  <cols>
    <col min="1" max="1" width="3.85546875" style="21" customWidth="1"/>
    <col min="2" max="2" width="29.140625" style="21" customWidth="1"/>
    <col min="3" max="3" width="6.85546875" style="22" customWidth="1"/>
    <col min="4" max="4" width="10" style="23" customWidth="1"/>
    <col min="5" max="5" width="8.28515625" style="22" customWidth="1"/>
    <col min="6" max="6" width="15.42578125" style="26" customWidth="1"/>
    <col min="7" max="7" width="11" style="24" customWidth="1"/>
    <col min="8" max="8" width="11.7109375" style="26" customWidth="1"/>
    <col min="9" max="9" width="9.42578125" style="25" customWidth="1"/>
    <col min="10" max="10" width="15.140625" style="21" customWidth="1"/>
    <col min="11" max="11" width="9.85546875" style="24" customWidth="1"/>
    <col min="12" max="12" width="11.7109375" style="26" customWidth="1"/>
    <col min="13" max="13" width="10.5703125" style="25" customWidth="1"/>
    <col min="14" max="14" width="15.140625" style="21" customWidth="1"/>
    <col min="15" max="15" width="9.42578125" style="25" customWidth="1"/>
    <col min="16" max="16" width="15.140625" style="21" customWidth="1"/>
    <col min="17" max="17" width="9.42578125" style="25" customWidth="1"/>
    <col min="18" max="18" width="15.140625" style="21" customWidth="1"/>
    <col min="19" max="19" width="9.42578125" style="25" customWidth="1"/>
    <col min="20" max="20" width="15.140625" style="21" customWidth="1"/>
    <col min="21" max="21" width="9.42578125" style="21" hidden="1" customWidth="1" outlineLevel="1"/>
    <col min="22" max="22" width="15.140625" style="21" hidden="1" customWidth="1" outlineLevel="1"/>
    <col min="23" max="23" width="9.42578125" style="25" customWidth="1" collapsed="1"/>
    <col min="24" max="24" width="15.140625" style="21" customWidth="1"/>
    <col min="25" max="16384" width="9.140625" style="21"/>
  </cols>
  <sheetData>
    <row r="1" spans="1:24">
      <c r="K1" s="71" t="s">
        <v>20</v>
      </c>
      <c r="L1" s="71"/>
    </row>
    <row r="2" spans="1:24" ht="15.75">
      <c r="C2" s="68" t="s">
        <v>11</v>
      </c>
      <c r="D2" s="68"/>
      <c r="E2" s="68"/>
      <c r="F2" s="68"/>
      <c r="G2" s="68"/>
      <c r="H2" s="68"/>
      <c r="J2" s="20"/>
      <c r="K2" s="25"/>
      <c r="L2" s="21"/>
      <c r="N2" s="20"/>
      <c r="P2" s="20"/>
      <c r="R2" s="20"/>
      <c r="T2" s="20"/>
      <c r="V2" s="20"/>
      <c r="X2" s="20"/>
    </row>
    <row r="3" spans="1:24" ht="15.75">
      <c r="B3" s="68" t="s">
        <v>12</v>
      </c>
      <c r="C3" s="68"/>
      <c r="D3" s="68"/>
      <c r="E3" s="68"/>
      <c r="F3" s="68"/>
      <c r="G3" s="68"/>
      <c r="H3" s="68"/>
      <c r="I3" s="68"/>
      <c r="J3" s="68"/>
      <c r="K3" s="25"/>
      <c r="L3" s="21"/>
    </row>
    <row r="4" spans="1:24" ht="15.75">
      <c r="B4" s="1"/>
      <c r="C4" s="20"/>
      <c r="D4" s="2"/>
      <c r="E4" s="20"/>
      <c r="F4" s="20"/>
      <c r="G4" s="27"/>
      <c r="H4" s="28"/>
      <c r="I4" s="29"/>
      <c r="J4" s="28"/>
      <c r="K4" s="29"/>
      <c r="L4" s="28"/>
      <c r="M4" s="29"/>
      <c r="N4" s="28"/>
      <c r="O4" s="29"/>
      <c r="P4" s="28"/>
      <c r="Q4" s="29"/>
      <c r="R4" s="28"/>
      <c r="S4" s="29"/>
      <c r="T4" s="28"/>
      <c r="U4" s="20"/>
      <c r="V4" s="28"/>
      <c r="W4" s="29"/>
      <c r="X4" s="28"/>
    </row>
    <row r="5" spans="1:24" ht="15.75" thickBot="1">
      <c r="B5" s="30"/>
      <c r="C5" s="30"/>
      <c r="D5" s="31"/>
      <c r="E5" s="30"/>
      <c r="F5" s="30"/>
      <c r="G5" s="32"/>
      <c r="H5" s="30"/>
      <c r="I5" s="32"/>
      <c r="J5" s="30"/>
      <c r="K5" s="32"/>
      <c r="L5" s="30"/>
      <c r="M5" s="32"/>
      <c r="N5" s="30"/>
      <c r="O5" s="32"/>
      <c r="P5" s="30"/>
      <c r="Q5" s="32"/>
      <c r="R5" s="30"/>
      <c r="S5" s="32"/>
      <c r="T5" s="30"/>
      <c r="U5" s="30"/>
      <c r="V5" s="30"/>
      <c r="W5" s="32"/>
      <c r="X5" s="30"/>
    </row>
    <row r="6" spans="1:24" ht="29.25" customHeight="1">
      <c r="A6" s="72" t="s">
        <v>0</v>
      </c>
      <c r="B6" s="74" t="s">
        <v>1</v>
      </c>
      <c r="C6" s="74" t="s">
        <v>2</v>
      </c>
      <c r="D6" s="76" t="s">
        <v>3</v>
      </c>
      <c r="E6" s="78" t="s">
        <v>7</v>
      </c>
      <c r="F6" s="67"/>
      <c r="G6" s="66" t="s">
        <v>57</v>
      </c>
      <c r="H6" s="67"/>
      <c r="I6" s="66" t="s">
        <v>58</v>
      </c>
      <c r="J6" s="67"/>
      <c r="K6" s="69" t="s">
        <v>59</v>
      </c>
      <c r="L6" s="70"/>
      <c r="M6" s="69" t="s">
        <v>60</v>
      </c>
      <c r="N6" s="70"/>
      <c r="O6" s="69" t="s">
        <v>61</v>
      </c>
      <c r="P6" s="70"/>
      <c r="Q6" s="69" t="s">
        <v>62</v>
      </c>
      <c r="R6" s="70"/>
      <c r="S6" s="69" t="s">
        <v>63</v>
      </c>
      <c r="T6" s="70"/>
      <c r="U6" s="69" t="s">
        <v>66</v>
      </c>
      <c r="V6" s="70"/>
      <c r="W6" s="69" t="s">
        <v>64</v>
      </c>
      <c r="X6" s="70"/>
    </row>
    <row r="7" spans="1:24" ht="20.25" customHeight="1" thickBot="1">
      <c r="A7" s="73"/>
      <c r="B7" s="75"/>
      <c r="C7" s="75"/>
      <c r="D7" s="77"/>
      <c r="E7" s="33" t="s">
        <v>4</v>
      </c>
      <c r="F7" s="34" t="s">
        <v>8</v>
      </c>
      <c r="G7" s="35" t="s">
        <v>9</v>
      </c>
      <c r="H7" s="34" t="s">
        <v>8</v>
      </c>
      <c r="I7" s="36" t="s">
        <v>9</v>
      </c>
      <c r="J7" s="34" t="s">
        <v>8</v>
      </c>
      <c r="K7" s="36" t="s">
        <v>9</v>
      </c>
      <c r="L7" s="34" t="s">
        <v>8</v>
      </c>
      <c r="M7" s="36" t="s">
        <v>9</v>
      </c>
      <c r="N7" s="34" t="s">
        <v>8</v>
      </c>
      <c r="O7" s="36" t="s">
        <v>9</v>
      </c>
      <c r="P7" s="34" t="s">
        <v>8</v>
      </c>
      <c r="Q7" s="36" t="s">
        <v>9</v>
      </c>
      <c r="R7" s="34" t="s">
        <v>8</v>
      </c>
      <c r="S7" s="36" t="s">
        <v>9</v>
      </c>
      <c r="T7" s="34" t="s">
        <v>8</v>
      </c>
      <c r="U7" s="36" t="s">
        <v>9</v>
      </c>
      <c r="V7" s="34" t="s">
        <v>8</v>
      </c>
      <c r="W7" s="36" t="s">
        <v>9</v>
      </c>
      <c r="X7" s="34" t="s">
        <v>8</v>
      </c>
    </row>
    <row r="8" spans="1:24" ht="15.75" thickBot="1">
      <c r="A8" s="37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9">
        <v>7</v>
      </c>
      <c r="H8" s="38">
        <v>8</v>
      </c>
      <c r="I8" s="40">
        <v>9</v>
      </c>
      <c r="J8" s="38">
        <v>10</v>
      </c>
      <c r="K8" s="39">
        <v>11</v>
      </c>
      <c r="L8" s="38">
        <v>12</v>
      </c>
      <c r="M8" s="40">
        <v>13</v>
      </c>
      <c r="N8" s="38">
        <v>14</v>
      </c>
      <c r="O8" s="39">
        <v>15</v>
      </c>
      <c r="P8" s="38">
        <v>16</v>
      </c>
      <c r="Q8" s="40">
        <v>17</v>
      </c>
      <c r="R8" s="38">
        <v>18</v>
      </c>
      <c r="S8" s="39">
        <v>19</v>
      </c>
      <c r="T8" s="38">
        <v>20</v>
      </c>
      <c r="U8" s="39">
        <v>21</v>
      </c>
      <c r="V8" s="38">
        <v>22</v>
      </c>
      <c r="W8" s="40">
        <v>23</v>
      </c>
      <c r="X8" s="38">
        <v>24</v>
      </c>
    </row>
    <row r="9" spans="1:24" ht="53.25" customHeight="1">
      <c r="A9" s="62">
        <v>1</v>
      </c>
      <c r="B9" s="3" t="s">
        <v>21</v>
      </c>
      <c r="C9" s="8" t="s">
        <v>5</v>
      </c>
      <c r="D9" s="9">
        <v>6000</v>
      </c>
      <c r="E9" s="10">
        <v>150</v>
      </c>
      <c r="F9" s="41">
        <f t="shared" ref="F9:F45" si="0">D9*E9</f>
        <v>900000</v>
      </c>
      <c r="G9" s="42"/>
      <c r="H9" s="64">
        <f t="shared" ref="H9:H45" si="1">E9*G9</f>
        <v>0</v>
      </c>
      <c r="I9" s="42"/>
      <c r="J9" s="65">
        <f t="shared" ref="J9:J45" si="2">E9*I9</f>
        <v>0</v>
      </c>
      <c r="K9" s="42">
        <v>5997</v>
      </c>
      <c r="L9" s="64">
        <f>E9*K9</f>
        <v>899550</v>
      </c>
      <c r="M9" s="61">
        <v>5990</v>
      </c>
      <c r="N9" s="65">
        <f>E9*M9</f>
        <v>898500</v>
      </c>
      <c r="O9" s="42"/>
      <c r="P9" s="65">
        <f>E9*O9</f>
        <v>0</v>
      </c>
      <c r="Q9" s="42"/>
      <c r="R9" s="65">
        <f>E9*Q9</f>
        <v>0</v>
      </c>
      <c r="S9" s="42"/>
      <c r="T9" s="65">
        <f t="shared" ref="T9:T15" si="3">E9*S9</f>
        <v>0</v>
      </c>
      <c r="U9" s="59">
        <v>5950</v>
      </c>
      <c r="V9" s="59">
        <f>E9*U9</f>
        <v>892500</v>
      </c>
      <c r="W9" s="42"/>
      <c r="X9" s="65">
        <f>E9*W9</f>
        <v>0</v>
      </c>
    </row>
    <row r="10" spans="1:24" ht="54.75" customHeight="1">
      <c r="A10" s="62">
        <v>2</v>
      </c>
      <c r="B10" s="3" t="s">
        <v>22</v>
      </c>
      <c r="C10" s="8" t="s">
        <v>5</v>
      </c>
      <c r="D10" s="9">
        <v>5300</v>
      </c>
      <c r="E10" s="10">
        <v>100</v>
      </c>
      <c r="F10" s="41">
        <f t="shared" si="0"/>
        <v>530000</v>
      </c>
      <c r="G10" s="42"/>
      <c r="H10" s="64">
        <f t="shared" si="1"/>
        <v>0</v>
      </c>
      <c r="I10" s="42"/>
      <c r="J10" s="65">
        <f t="shared" si="2"/>
        <v>0</v>
      </c>
      <c r="K10" s="42">
        <v>5297</v>
      </c>
      <c r="L10" s="64">
        <f t="shared" ref="L10:L45" si="4">E10*K10</f>
        <v>529700</v>
      </c>
      <c r="M10" s="61">
        <v>2999</v>
      </c>
      <c r="N10" s="65">
        <f t="shared" ref="N10:N45" si="5">E10*M10</f>
        <v>299900</v>
      </c>
      <c r="O10" s="42">
        <v>3037.8</v>
      </c>
      <c r="P10" s="65">
        <f t="shared" ref="P10:P45" si="6">E10*O10</f>
        <v>303780</v>
      </c>
      <c r="Q10" s="42"/>
      <c r="R10" s="65">
        <f t="shared" ref="R10:R45" si="7">E10*Q10</f>
        <v>0</v>
      </c>
      <c r="S10" s="42"/>
      <c r="T10" s="65">
        <f t="shared" si="3"/>
        <v>0</v>
      </c>
      <c r="U10" s="59">
        <v>5250</v>
      </c>
      <c r="V10" s="59">
        <f t="shared" ref="V10:V45" si="8">E10*U10</f>
        <v>525000</v>
      </c>
      <c r="W10" s="42"/>
      <c r="X10" s="65">
        <f t="shared" ref="X10:X45" si="9">E10*W10</f>
        <v>0</v>
      </c>
    </row>
    <row r="11" spans="1:24" ht="56.25" customHeight="1">
      <c r="A11" s="62">
        <v>3</v>
      </c>
      <c r="B11" s="3" t="s">
        <v>65</v>
      </c>
      <c r="C11" s="8" t="s">
        <v>5</v>
      </c>
      <c r="D11" s="9">
        <v>5300</v>
      </c>
      <c r="E11" s="10">
        <v>50</v>
      </c>
      <c r="F11" s="41">
        <f t="shared" si="0"/>
        <v>265000</v>
      </c>
      <c r="G11" s="42"/>
      <c r="H11" s="64">
        <f t="shared" si="1"/>
        <v>0</v>
      </c>
      <c r="I11" s="42"/>
      <c r="J11" s="65">
        <f t="shared" si="2"/>
        <v>0</v>
      </c>
      <c r="K11" s="42">
        <v>5297</v>
      </c>
      <c r="L11" s="64">
        <f t="shared" si="4"/>
        <v>264850</v>
      </c>
      <c r="M11" s="61">
        <v>2999</v>
      </c>
      <c r="N11" s="65">
        <f t="shared" si="5"/>
        <v>149950</v>
      </c>
      <c r="O11" s="42">
        <v>3037.8</v>
      </c>
      <c r="P11" s="65">
        <f t="shared" si="6"/>
        <v>151890</v>
      </c>
      <c r="Q11" s="42"/>
      <c r="R11" s="65">
        <f t="shared" si="7"/>
        <v>0</v>
      </c>
      <c r="S11" s="42"/>
      <c r="T11" s="65">
        <f t="shared" si="3"/>
        <v>0</v>
      </c>
      <c r="U11" s="59">
        <v>5250</v>
      </c>
      <c r="V11" s="59">
        <f t="shared" si="8"/>
        <v>262500</v>
      </c>
      <c r="W11" s="42"/>
      <c r="X11" s="65">
        <f t="shared" si="9"/>
        <v>0</v>
      </c>
    </row>
    <row r="12" spans="1:24" ht="93.75" customHeight="1">
      <c r="A12" s="62">
        <v>4</v>
      </c>
      <c r="B12" s="3" t="s">
        <v>23</v>
      </c>
      <c r="C12" s="8" t="s">
        <v>5</v>
      </c>
      <c r="D12" s="9">
        <v>6000</v>
      </c>
      <c r="E12" s="10">
        <v>250</v>
      </c>
      <c r="F12" s="41">
        <f t="shared" si="0"/>
        <v>1500000</v>
      </c>
      <c r="G12" s="42"/>
      <c r="H12" s="64">
        <f t="shared" si="1"/>
        <v>0</v>
      </c>
      <c r="I12" s="42"/>
      <c r="J12" s="65">
        <f t="shared" si="2"/>
        <v>0</v>
      </c>
      <c r="K12" s="42">
        <v>5988</v>
      </c>
      <c r="L12" s="64">
        <f t="shared" si="4"/>
        <v>1497000</v>
      </c>
      <c r="M12" s="61">
        <v>2133</v>
      </c>
      <c r="N12" s="65">
        <f t="shared" si="5"/>
        <v>533250</v>
      </c>
      <c r="O12" s="42">
        <v>2160</v>
      </c>
      <c r="P12" s="65">
        <f t="shared" si="6"/>
        <v>540000</v>
      </c>
      <c r="Q12" s="42"/>
      <c r="R12" s="65">
        <f t="shared" si="7"/>
        <v>0</v>
      </c>
      <c r="S12" s="42"/>
      <c r="T12" s="65">
        <f t="shared" si="3"/>
        <v>0</v>
      </c>
      <c r="U12" s="59">
        <v>5950</v>
      </c>
      <c r="V12" s="59">
        <f t="shared" si="8"/>
        <v>1487500</v>
      </c>
      <c r="W12" s="42"/>
      <c r="X12" s="65">
        <f t="shared" si="9"/>
        <v>0</v>
      </c>
    </row>
    <row r="13" spans="1:24" ht="113.25" customHeight="1">
      <c r="A13" s="62">
        <v>5</v>
      </c>
      <c r="B13" s="3" t="s">
        <v>24</v>
      </c>
      <c r="C13" s="8" t="s">
        <v>5</v>
      </c>
      <c r="D13" s="9">
        <v>6000</v>
      </c>
      <c r="E13" s="10">
        <v>250</v>
      </c>
      <c r="F13" s="41">
        <f t="shared" si="0"/>
        <v>1500000</v>
      </c>
      <c r="G13" s="42"/>
      <c r="H13" s="64">
        <f t="shared" si="1"/>
        <v>0</v>
      </c>
      <c r="I13" s="42"/>
      <c r="J13" s="65">
        <f t="shared" si="2"/>
        <v>0</v>
      </c>
      <c r="K13" s="42">
        <v>5988</v>
      </c>
      <c r="L13" s="64">
        <f t="shared" si="4"/>
        <v>1497000</v>
      </c>
      <c r="M13" s="61">
        <v>2444</v>
      </c>
      <c r="N13" s="65">
        <f t="shared" si="5"/>
        <v>611000</v>
      </c>
      <c r="O13" s="42">
        <v>2540</v>
      </c>
      <c r="P13" s="65">
        <f t="shared" si="6"/>
        <v>635000</v>
      </c>
      <c r="Q13" s="42"/>
      <c r="R13" s="65">
        <f t="shared" si="7"/>
        <v>0</v>
      </c>
      <c r="S13" s="42"/>
      <c r="T13" s="65">
        <f t="shared" si="3"/>
        <v>0</v>
      </c>
      <c r="U13" s="59">
        <v>5950</v>
      </c>
      <c r="V13" s="59">
        <f t="shared" si="8"/>
        <v>1487500</v>
      </c>
      <c r="W13" s="42"/>
      <c r="X13" s="65">
        <f t="shared" si="9"/>
        <v>0</v>
      </c>
    </row>
    <row r="14" spans="1:24" ht="52.5" customHeight="1">
      <c r="A14" s="62">
        <v>6</v>
      </c>
      <c r="B14" s="3" t="s">
        <v>25</v>
      </c>
      <c r="C14" s="8" t="s">
        <v>5</v>
      </c>
      <c r="D14" s="9">
        <v>6000</v>
      </c>
      <c r="E14" s="10">
        <v>200</v>
      </c>
      <c r="F14" s="41">
        <f t="shared" si="0"/>
        <v>1200000</v>
      </c>
      <c r="G14" s="42"/>
      <c r="H14" s="64">
        <f t="shared" si="1"/>
        <v>0</v>
      </c>
      <c r="I14" s="42"/>
      <c r="J14" s="65">
        <f t="shared" si="2"/>
        <v>0</v>
      </c>
      <c r="K14" s="42">
        <v>5988</v>
      </c>
      <c r="L14" s="64">
        <f t="shared" si="4"/>
        <v>1197600</v>
      </c>
      <c r="M14" s="61">
        <v>3288</v>
      </c>
      <c r="N14" s="65">
        <f t="shared" si="5"/>
        <v>657600</v>
      </c>
      <c r="O14" s="42">
        <v>3305</v>
      </c>
      <c r="P14" s="65">
        <f t="shared" si="6"/>
        <v>661000</v>
      </c>
      <c r="Q14" s="42"/>
      <c r="R14" s="65">
        <f t="shared" si="7"/>
        <v>0</v>
      </c>
      <c r="S14" s="42"/>
      <c r="T14" s="65">
        <f t="shared" si="3"/>
        <v>0</v>
      </c>
      <c r="U14" s="59">
        <v>5950</v>
      </c>
      <c r="V14" s="59">
        <f t="shared" si="8"/>
        <v>1190000</v>
      </c>
      <c r="W14" s="42"/>
      <c r="X14" s="65">
        <f t="shared" si="9"/>
        <v>0</v>
      </c>
    </row>
    <row r="15" spans="1:24" ht="52.5" customHeight="1">
      <c r="A15" s="62">
        <v>7</v>
      </c>
      <c r="B15" s="3" t="s">
        <v>26</v>
      </c>
      <c r="C15" s="8" t="s">
        <v>5</v>
      </c>
      <c r="D15" s="9">
        <v>6000</v>
      </c>
      <c r="E15" s="10">
        <v>250</v>
      </c>
      <c r="F15" s="41">
        <f t="shared" si="0"/>
        <v>1500000</v>
      </c>
      <c r="G15" s="42"/>
      <c r="H15" s="64">
        <f t="shared" si="1"/>
        <v>0</v>
      </c>
      <c r="I15" s="42"/>
      <c r="J15" s="65">
        <f t="shared" si="2"/>
        <v>0</v>
      </c>
      <c r="K15" s="42">
        <v>5988</v>
      </c>
      <c r="L15" s="64">
        <f t="shared" si="4"/>
        <v>1497000</v>
      </c>
      <c r="M15" s="61">
        <v>2911</v>
      </c>
      <c r="N15" s="65">
        <f t="shared" si="5"/>
        <v>727750</v>
      </c>
      <c r="O15" s="42">
        <v>2950</v>
      </c>
      <c r="P15" s="65">
        <f t="shared" si="6"/>
        <v>737500</v>
      </c>
      <c r="Q15" s="42"/>
      <c r="R15" s="65">
        <f t="shared" si="7"/>
        <v>0</v>
      </c>
      <c r="S15" s="42"/>
      <c r="T15" s="65">
        <f t="shared" si="3"/>
        <v>0</v>
      </c>
      <c r="U15" s="59">
        <v>5950</v>
      </c>
      <c r="V15" s="59">
        <f t="shared" si="8"/>
        <v>1487500</v>
      </c>
      <c r="W15" s="42"/>
      <c r="X15" s="65">
        <f t="shared" si="9"/>
        <v>0</v>
      </c>
    </row>
    <row r="16" spans="1:24" ht="52.5" customHeight="1">
      <c r="A16" s="62">
        <v>8</v>
      </c>
      <c r="B16" s="3" t="s">
        <v>27</v>
      </c>
      <c r="C16" s="8" t="s">
        <v>5</v>
      </c>
      <c r="D16" s="9">
        <v>6000</v>
      </c>
      <c r="E16" s="10">
        <v>80</v>
      </c>
      <c r="F16" s="41">
        <f t="shared" si="0"/>
        <v>480000</v>
      </c>
      <c r="G16" s="42"/>
      <c r="H16" s="64">
        <f t="shared" si="1"/>
        <v>0</v>
      </c>
      <c r="I16" s="42"/>
      <c r="J16" s="65">
        <f t="shared" si="2"/>
        <v>0</v>
      </c>
      <c r="K16" s="42">
        <v>5988</v>
      </c>
      <c r="L16" s="64">
        <f t="shared" si="4"/>
        <v>479040</v>
      </c>
      <c r="M16" s="61">
        <v>3288</v>
      </c>
      <c r="N16" s="65">
        <f t="shared" si="5"/>
        <v>263040</v>
      </c>
      <c r="O16" s="42">
        <v>3305</v>
      </c>
      <c r="P16" s="65">
        <f t="shared" si="6"/>
        <v>264400</v>
      </c>
      <c r="Q16" s="42"/>
      <c r="R16" s="65">
        <f t="shared" si="7"/>
        <v>0</v>
      </c>
      <c r="S16" s="42"/>
      <c r="T16" s="65">
        <f t="shared" ref="T16:T21" si="10">E16*S16</f>
        <v>0</v>
      </c>
      <c r="U16" s="59">
        <v>5950</v>
      </c>
      <c r="V16" s="59">
        <f t="shared" si="8"/>
        <v>476000</v>
      </c>
      <c r="W16" s="42"/>
      <c r="X16" s="65">
        <f t="shared" si="9"/>
        <v>0</v>
      </c>
    </row>
    <row r="17" spans="1:24" ht="52.5" customHeight="1">
      <c r="A17" s="62">
        <v>9</v>
      </c>
      <c r="B17" s="3" t="s">
        <v>28</v>
      </c>
      <c r="C17" s="8" t="s">
        <v>5</v>
      </c>
      <c r="D17" s="9">
        <v>6000</v>
      </c>
      <c r="E17" s="10">
        <v>70</v>
      </c>
      <c r="F17" s="41">
        <f t="shared" si="0"/>
        <v>420000</v>
      </c>
      <c r="G17" s="42"/>
      <c r="H17" s="64">
        <f t="shared" si="1"/>
        <v>0</v>
      </c>
      <c r="I17" s="42"/>
      <c r="J17" s="65">
        <f t="shared" si="2"/>
        <v>0</v>
      </c>
      <c r="K17" s="42">
        <v>5988</v>
      </c>
      <c r="L17" s="64">
        <f t="shared" si="4"/>
        <v>419160</v>
      </c>
      <c r="M17" s="61">
        <v>3288</v>
      </c>
      <c r="N17" s="65">
        <f t="shared" si="5"/>
        <v>230160</v>
      </c>
      <c r="O17" s="42">
        <v>3305</v>
      </c>
      <c r="P17" s="65">
        <f t="shared" si="6"/>
        <v>231350</v>
      </c>
      <c r="Q17" s="42"/>
      <c r="R17" s="65">
        <f t="shared" si="7"/>
        <v>0</v>
      </c>
      <c r="S17" s="42"/>
      <c r="T17" s="65">
        <f t="shared" si="10"/>
        <v>0</v>
      </c>
      <c r="U17" s="59">
        <v>5950</v>
      </c>
      <c r="V17" s="59">
        <f t="shared" si="8"/>
        <v>416500</v>
      </c>
      <c r="W17" s="42"/>
      <c r="X17" s="65">
        <f t="shared" si="9"/>
        <v>0</v>
      </c>
    </row>
    <row r="18" spans="1:24" ht="25.5" customHeight="1">
      <c r="A18" s="62">
        <v>10</v>
      </c>
      <c r="B18" s="3" t="s">
        <v>29</v>
      </c>
      <c r="C18" s="8" t="s">
        <v>5</v>
      </c>
      <c r="D18" s="9">
        <v>1150</v>
      </c>
      <c r="E18" s="11">
        <v>12</v>
      </c>
      <c r="F18" s="41">
        <f t="shared" si="0"/>
        <v>13800</v>
      </c>
      <c r="G18" s="42">
        <v>720</v>
      </c>
      <c r="H18" s="64">
        <f t="shared" si="1"/>
        <v>8640</v>
      </c>
      <c r="I18" s="42">
        <v>800</v>
      </c>
      <c r="J18" s="65">
        <f t="shared" si="2"/>
        <v>9600</v>
      </c>
      <c r="K18" s="42"/>
      <c r="L18" s="64">
        <f t="shared" si="4"/>
        <v>0</v>
      </c>
      <c r="M18" s="42"/>
      <c r="N18" s="65">
        <f t="shared" si="5"/>
        <v>0</v>
      </c>
      <c r="O18" s="61">
        <v>560</v>
      </c>
      <c r="P18" s="65">
        <f t="shared" si="6"/>
        <v>6720</v>
      </c>
      <c r="Q18" s="42"/>
      <c r="R18" s="65">
        <f t="shared" si="7"/>
        <v>0</v>
      </c>
      <c r="S18" s="42">
        <v>760</v>
      </c>
      <c r="T18" s="65">
        <f t="shared" si="10"/>
        <v>9120</v>
      </c>
      <c r="U18" s="59">
        <v>1100</v>
      </c>
      <c r="V18" s="59">
        <f t="shared" si="8"/>
        <v>13200</v>
      </c>
      <c r="W18" s="42">
        <v>600</v>
      </c>
      <c r="X18" s="65">
        <f t="shared" si="9"/>
        <v>7200</v>
      </c>
    </row>
    <row r="19" spans="1:24" ht="25.5" customHeight="1">
      <c r="A19" s="62">
        <v>11</v>
      </c>
      <c r="B19" s="3" t="s">
        <v>30</v>
      </c>
      <c r="C19" s="8" t="s">
        <v>5</v>
      </c>
      <c r="D19" s="9">
        <v>1150</v>
      </c>
      <c r="E19" s="11">
        <v>12</v>
      </c>
      <c r="F19" s="41">
        <f t="shared" si="0"/>
        <v>13800</v>
      </c>
      <c r="G19" s="42">
        <v>750</v>
      </c>
      <c r="H19" s="64">
        <f t="shared" si="1"/>
        <v>9000</v>
      </c>
      <c r="I19" s="42">
        <v>800</v>
      </c>
      <c r="J19" s="65">
        <f t="shared" si="2"/>
        <v>9600</v>
      </c>
      <c r="K19" s="42"/>
      <c r="L19" s="64">
        <f t="shared" si="4"/>
        <v>0</v>
      </c>
      <c r="M19" s="42"/>
      <c r="N19" s="65">
        <f t="shared" si="5"/>
        <v>0</v>
      </c>
      <c r="O19" s="61">
        <v>560</v>
      </c>
      <c r="P19" s="65">
        <f t="shared" si="6"/>
        <v>6720</v>
      </c>
      <c r="Q19" s="42"/>
      <c r="R19" s="65">
        <f t="shared" si="7"/>
        <v>0</v>
      </c>
      <c r="S19" s="42">
        <v>760</v>
      </c>
      <c r="T19" s="65">
        <f t="shared" si="10"/>
        <v>9120</v>
      </c>
      <c r="U19" s="59">
        <v>1100</v>
      </c>
      <c r="V19" s="59">
        <f t="shared" si="8"/>
        <v>13200</v>
      </c>
      <c r="W19" s="42">
        <v>600</v>
      </c>
      <c r="X19" s="65">
        <f t="shared" si="9"/>
        <v>7200</v>
      </c>
    </row>
    <row r="20" spans="1:24" ht="19.5" customHeight="1">
      <c r="A20" s="62">
        <v>12</v>
      </c>
      <c r="B20" s="3" t="s">
        <v>31</v>
      </c>
      <c r="C20" s="8" t="s">
        <v>5</v>
      </c>
      <c r="D20" s="9">
        <v>1150</v>
      </c>
      <c r="E20" s="11">
        <v>24</v>
      </c>
      <c r="F20" s="41">
        <f t="shared" si="0"/>
        <v>27600</v>
      </c>
      <c r="G20" s="42">
        <v>645</v>
      </c>
      <c r="H20" s="64">
        <f t="shared" si="1"/>
        <v>15480</v>
      </c>
      <c r="I20" s="42">
        <v>800</v>
      </c>
      <c r="J20" s="65">
        <f t="shared" si="2"/>
        <v>19200</v>
      </c>
      <c r="K20" s="42"/>
      <c r="L20" s="64">
        <f t="shared" si="4"/>
        <v>0</v>
      </c>
      <c r="M20" s="42"/>
      <c r="N20" s="65">
        <f t="shared" si="5"/>
        <v>0</v>
      </c>
      <c r="O20" s="61">
        <v>560</v>
      </c>
      <c r="P20" s="65">
        <f t="shared" si="6"/>
        <v>13440</v>
      </c>
      <c r="Q20" s="42"/>
      <c r="R20" s="65">
        <f t="shared" si="7"/>
        <v>0</v>
      </c>
      <c r="S20" s="42">
        <v>650</v>
      </c>
      <c r="T20" s="65">
        <f t="shared" si="10"/>
        <v>15600</v>
      </c>
      <c r="U20" s="59">
        <v>1100</v>
      </c>
      <c r="V20" s="59">
        <f t="shared" si="8"/>
        <v>26400</v>
      </c>
      <c r="W20" s="42">
        <v>600</v>
      </c>
      <c r="X20" s="65">
        <f t="shared" si="9"/>
        <v>14400</v>
      </c>
    </row>
    <row r="21" spans="1:24" ht="19.5" customHeight="1">
      <c r="A21" s="62">
        <v>13</v>
      </c>
      <c r="B21" s="3" t="s">
        <v>32</v>
      </c>
      <c r="C21" s="8" t="s">
        <v>5</v>
      </c>
      <c r="D21" s="9">
        <v>1450</v>
      </c>
      <c r="E21" s="11">
        <v>24</v>
      </c>
      <c r="F21" s="41">
        <f t="shared" si="0"/>
        <v>34800</v>
      </c>
      <c r="G21" s="42">
        <v>750</v>
      </c>
      <c r="H21" s="64">
        <f t="shared" si="1"/>
        <v>18000</v>
      </c>
      <c r="I21" s="42">
        <v>1330</v>
      </c>
      <c r="J21" s="65">
        <f t="shared" si="2"/>
        <v>31920</v>
      </c>
      <c r="K21" s="44"/>
      <c r="L21" s="64">
        <f t="shared" si="4"/>
        <v>0</v>
      </c>
      <c r="M21" s="42"/>
      <c r="N21" s="65">
        <f t="shared" si="5"/>
        <v>0</v>
      </c>
      <c r="O21" s="42">
        <v>820</v>
      </c>
      <c r="P21" s="65">
        <f t="shared" si="6"/>
        <v>19680</v>
      </c>
      <c r="Q21" s="42"/>
      <c r="R21" s="65">
        <f t="shared" si="7"/>
        <v>0</v>
      </c>
      <c r="S21" s="42">
        <v>890</v>
      </c>
      <c r="T21" s="65">
        <f t="shared" si="10"/>
        <v>21360</v>
      </c>
      <c r="U21" s="59">
        <v>1400</v>
      </c>
      <c r="V21" s="59">
        <f t="shared" si="8"/>
        <v>33600</v>
      </c>
      <c r="W21" s="60">
        <v>635</v>
      </c>
      <c r="X21" s="65">
        <f t="shared" si="9"/>
        <v>15240</v>
      </c>
    </row>
    <row r="22" spans="1:24" ht="50.25" customHeight="1">
      <c r="A22" s="62">
        <v>14</v>
      </c>
      <c r="B22" s="3" t="s">
        <v>33</v>
      </c>
      <c r="C22" s="8" t="s">
        <v>5</v>
      </c>
      <c r="D22" s="12">
        <v>4382.5</v>
      </c>
      <c r="E22" s="10">
        <v>166</v>
      </c>
      <c r="F22" s="41">
        <f t="shared" si="0"/>
        <v>727495</v>
      </c>
      <c r="G22" s="42"/>
      <c r="H22" s="64">
        <f t="shared" si="1"/>
        <v>0</v>
      </c>
      <c r="I22" s="42">
        <v>1650</v>
      </c>
      <c r="J22" s="65">
        <f t="shared" si="2"/>
        <v>273900</v>
      </c>
      <c r="K22" s="42">
        <v>4377</v>
      </c>
      <c r="L22" s="64">
        <f t="shared" si="4"/>
        <v>726582</v>
      </c>
      <c r="M22" s="42">
        <v>4382.5</v>
      </c>
      <c r="N22" s="65">
        <f t="shared" si="5"/>
        <v>727495</v>
      </c>
      <c r="O22" s="42">
        <v>1970</v>
      </c>
      <c r="P22" s="65">
        <f t="shared" si="6"/>
        <v>327020</v>
      </c>
      <c r="Q22" s="61">
        <v>1376</v>
      </c>
      <c r="R22" s="65">
        <f t="shared" si="7"/>
        <v>228416</v>
      </c>
      <c r="S22" s="42">
        <v>1890</v>
      </c>
      <c r="T22" s="65">
        <f>E22*S22</f>
        <v>313740</v>
      </c>
      <c r="U22" s="42">
        <v>4350</v>
      </c>
      <c r="V22" s="59">
        <f t="shared" si="8"/>
        <v>722100</v>
      </c>
      <c r="W22" s="42">
        <v>1900</v>
      </c>
      <c r="X22" s="65">
        <f t="shared" si="9"/>
        <v>315400</v>
      </c>
    </row>
    <row r="23" spans="1:24" ht="55.5" customHeight="1">
      <c r="A23" s="62">
        <v>15</v>
      </c>
      <c r="B23" s="3" t="s">
        <v>34</v>
      </c>
      <c r="C23" s="8" t="s">
        <v>5</v>
      </c>
      <c r="D23" s="12">
        <v>11027.5</v>
      </c>
      <c r="E23" s="10">
        <v>27</v>
      </c>
      <c r="F23" s="41">
        <f t="shared" si="0"/>
        <v>297742.5</v>
      </c>
      <c r="G23" s="42"/>
      <c r="H23" s="64">
        <f t="shared" si="1"/>
        <v>0</v>
      </c>
      <c r="I23" s="61">
        <v>3690</v>
      </c>
      <c r="J23" s="65">
        <f t="shared" si="2"/>
        <v>99630</v>
      </c>
      <c r="K23" s="42">
        <v>11000</v>
      </c>
      <c r="L23" s="64">
        <f t="shared" si="4"/>
        <v>297000</v>
      </c>
      <c r="M23" s="42">
        <v>11027.5</v>
      </c>
      <c r="N23" s="65">
        <f t="shared" si="5"/>
        <v>297742.5</v>
      </c>
      <c r="O23" s="42">
        <v>4220</v>
      </c>
      <c r="P23" s="65">
        <f t="shared" si="6"/>
        <v>113940</v>
      </c>
      <c r="Q23" s="42"/>
      <c r="R23" s="65">
        <f t="shared" si="7"/>
        <v>0</v>
      </c>
      <c r="S23" s="42">
        <v>4380</v>
      </c>
      <c r="T23" s="65">
        <f t="shared" ref="T23:T45" si="11">E23*S23</f>
        <v>118260</v>
      </c>
      <c r="U23" s="42">
        <v>11000</v>
      </c>
      <c r="V23" s="59">
        <f t="shared" si="8"/>
        <v>297000</v>
      </c>
      <c r="W23" s="42"/>
      <c r="X23" s="65">
        <f t="shared" si="9"/>
        <v>0</v>
      </c>
    </row>
    <row r="24" spans="1:24" ht="25.5" customHeight="1">
      <c r="A24" s="62">
        <v>16</v>
      </c>
      <c r="B24" s="4" t="s">
        <v>35</v>
      </c>
      <c r="C24" s="13" t="s">
        <v>6</v>
      </c>
      <c r="D24" s="14">
        <v>2140</v>
      </c>
      <c r="E24" s="15">
        <v>2</v>
      </c>
      <c r="F24" s="41">
        <f t="shared" si="0"/>
        <v>4280</v>
      </c>
      <c r="G24" s="42">
        <v>750</v>
      </c>
      <c r="H24" s="64">
        <f t="shared" si="1"/>
        <v>1500</v>
      </c>
      <c r="I24" s="42">
        <v>750</v>
      </c>
      <c r="J24" s="65">
        <f t="shared" si="2"/>
        <v>1500</v>
      </c>
      <c r="K24" s="42"/>
      <c r="L24" s="64">
        <f t="shared" si="4"/>
        <v>0</v>
      </c>
      <c r="M24" s="42"/>
      <c r="N24" s="65">
        <f t="shared" si="5"/>
        <v>0</v>
      </c>
      <c r="O24" s="42"/>
      <c r="P24" s="65">
        <f t="shared" si="6"/>
        <v>0</v>
      </c>
      <c r="Q24" s="42"/>
      <c r="R24" s="65">
        <f t="shared" si="7"/>
        <v>0</v>
      </c>
      <c r="S24" s="42">
        <v>740</v>
      </c>
      <c r="T24" s="65">
        <f t="shared" si="11"/>
        <v>1480</v>
      </c>
      <c r="U24" s="42">
        <v>2100</v>
      </c>
      <c r="V24" s="59">
        <f t="shared" si="8"/>
        <v>4200</v>
      </c>
      <c r="W24" s="60">
        <v>700</v>
      </c>
      <c r="X24" s="65">
        <f t="shared" si="9"/>
        <v>1400</v>
      </c>
    </row>
    <row r="25" spans="1:24" ht="25.5" customHeight="1">
      <c r="A25" s="62">
        <v>17</v>
      </c>
      <c r="B25" s="4" t="s">
        <v>36</v>
      </c>
      <c r="C25" s="13" t="s">
        <v>6</v>
      </c>
      <c r="D25" s="16">
        <v>800</v>
      </c>
      <c r="E25" s="15">
        <v>730</v>
      </c>
      <c r="F25" s="41">
        <f t="shared" si="0"/>
        <v>584000</v>
      </c>
      <c r="G25" s="61">
        <v>440</v>
      </c>
      <c r="H25" s="64">
        <f t="shared" si="1"/>
        <v>321200</v>
      </c>
      <c r="I25" s="42">
        <v>480</v>
      </c>
      <c r="J25" s="65">
        <f t="shared" si="2"/>
        <v>350400</v>
      </c>
      <c r="K25" s="42"/>
      <c r="L25" s="64">
        <f t="shared" si="4"/>
        <v>0</v>
      </c>
      <c r="M25" s="42"/>
      <c r="N25" s="65">
        <f t="shared" si="5"/>
        <v>0</v>
      </c>
      <c r="O25" s="42"/>
      <c r="P25" s="65">
        <f t="shared" si="6"/>
        <v>0</v>
      </c>
      <c r="Q25" s="42">
        <v>512</v>
      </c>
      <c r="R25" s="65">
        <f t="shared" si="7"/>
        <v>373760</v>
      </c>
      <c r="S25" s="42">
        <v>480</v>
      </c>
      <c r="T25" s="65">
        <f t="shared" si="11"/>
        <v>350400</v>
      </c>
      <c r="U25" s="42">
        <v>750</v>
      </c>
      <c r="V25" s="59">
        <f t="shared" si="8"/>
        <v>547500</v>
      </c>
      <c r="W25" s="42">
        <v>490</v>
      </c>
      <c r="X25" s="65">
        <f t="shared" si="9"/>
        <v>357700</v>
      </c>
    </row>
    <row r="26" spans="1:24" ht="25.5" customHeight="1">
      <c r="A26" s="62">
        <v>18</v>
      </c>
      <c r="B26" s="4" t="s">
        <v>37</v>
      </c>
      <c r="C26" s="13" t="s">
        <v>6</v>
      </c>
      <c r="D26" s="16">
        <v>2050</v>
      </c>
      <c r="E26" s="15">
        <v>2</v>
      </c>
      <c r="F26" s="41">
        <f t="shared" si="0"/>
        <v>4100</v>
      </c>
      <c r="G26" s="61">
        <v>950</v>
      </c>
      <c r="H26" s="64">
        <f t="shared" si="1"/>
        <v>1900</v>
      </c>
      <c r="I26" s="42">
        <v>980</v>
      </c>
      <c r="J26" s="65">
        <f t="shared" si="2"/>
        <v>1960</v>
      </c>
      <c r="K26" s="42"/>
      <c r="L26" s="64">
        <f t="shared" si="4"/>
        <v>0</v>
      </c>
      <c r="M26" s="42"/>
      <c r="N26" s="65">
        <f t="shared" si="5"/>
        <v>0</v>
      </c>
      <c r="O26" s="42"/>
      <c r="P26" s="65">
        <f t="shared" si="6"/>
        <v>0</v>
      </c>
      <c r="Q26" s="42">
        <v>1235</v>
      </c>
      <c r="R26" s="65">
        <f t="shared" si="7"/>
        <v>2470</v>
      </c>
      <c r="S26" s="42">
        <v>1150</v>
      </c>
      <c r="T26" s="65">
        <f t="shared" si="11"/>
        <v>2300</v>
      </c>
      <c r="U26" s="42">
        <v>2000</v>
      </c>
      <c r="V26" s="59">
        <f t="shared" si="8"/>
        <v>4000</v>
      </c>
      <c r="W26" s="42">
        <v>990</v>
      </c>
      <c r="X26" s="65">
        <f t="shared" si="9"/>
        <v>1980</v>
      </c>
    </row>
    <row r="27" spans="1:24" ht="25.5" customHeight="1">
      <c r="A27" s="62">
        <v>19</v>
      </c>
      <c r="B27" s="4" t="s">
        <v>38</v>
      </c>
      <c r="C27" s="17" t="s">
        <v>6</v>
      </c>
      <c r="D27" s="16">
        <v>2600</v>
      </c>
      <c r="E27" s="15">
        <v>10</v>
      </c>
      <c r="F27" s="41">
        <f t="shared" si="0"/>
        <v>26000</v>
      </c>
      <c r="G27" s="42">
        <v>1250</v>
      </c>
      <c r="H27" s="64">
        <f t="shared" si="1"/>
        <v>12500</v>
      </c>
      <c r="I27" s="42">
        <v>1357</v>
      </c>
      <c r="J27" s="65">
        <f t="shared" si="2"/>
        <v>13570</v>
      </c>
      <c r="K27" s="42"/>
      <c r="L27" s="64">
        <f t="shared" si="4"/>
        <v>0</v>
      </c>
      <c r="M27" s="42"/>
      <c r="N27" s="65">
        <f t="shared" si="5"/>
        <v>0</v>
      </c>
      <c r="O27" s="42"/>
      <c r="P27" s="65">
        <f t="shared" si="6"/>
        <v>0</v>
      </c>
      <c r="Q27" s="61">
        <v>1088</v>
      </c>
      <c r="R27" s="65">
        <f t="shared" si="7"/>
        <v>10880</v>
      </c>
      <c r="S27" s="42">
        <v>1490</v>
      </c>
      <c r="T27" s="65">
        <f t="shared" si="11"/>
        <v>14900</v>
      </c>
      <c r="U27" s="42">
        <v>2550</v>
      </c>
      <c r="V27" s="59">
        <f t="shared" si="8"/>
        <v>25500</v>
      </c>
      <c r="W27" s="42">
        <v>2150</v>
      </c>
      <c r="X27" s="65">
        <f t="shared" si="9"/>
        <v>21500</v>
      </c>
    </row>
    <row r="28" spans="1:24" ht="25.5" customHeight="1">
      <c r="A28" s="62">
        <v>20</v>
      </c>
      <c r="B28" s="5" t="s">
        <v>39</v>
      </c>
      <c r="C28" s="13" t="s">
        <v>6</v>
      </c>
      <c r="D28" s="18">
        <v>5000</v>
      </c>
      <c r="E28" s="15">
        <v>1</v>
      </c>
      <c r="F28" s="41">
        <f t="shared" si="0"/>
        <v>5000</v>
      </c>
      <c r="G28" s="42"/>
      <c r="H28" s="64">
        <f t="shared" si="1"/>
        <v>0</v>
      </c>
      <c r="I28" s="42"/>
      <c r="J28" s="65">
        <f t="shared" si="2"/>
        <v>0</v>
      </c>
      <c r="K28" s="42"/>
      <c r="L28" s="64">
        <f t="shared" si="4"/>
        <v>0</v>
      </c>
      <c r="M28" s="42"/>
      <c r="N28" s="65">
        <f t="shared" si="5"/>
        <v>0</v>
      </c>
      <c r="O28" s="42"/>
      <c r="P28" s="65">
        <f t="shared" si="6"/>
        <v>0</v>
      </c>
      <c r="Q28" s="42"/>
      <c r="R28" s="65">
        <f t="shared" si="7"/>
        <v>0</v>
      </c>
      <c r="S28" s="63">
        <v>4400</v>
      </c>
      <c r="T28" s="65">
        <f t="shared" si="11"/>
        <v>4400</v>
      </c>
      <c r="U28" s="42">
        <v>4950</v>
      </c>
      <c r="V28" s="59">
        <f t="shared" si="8"/>
        <v>4950</v>
      </c>
      <c r="W28" s="42"/>
      <c r="X28" s="65">
        <f t="shared" si="9"/>
        <v>0</v>
      </c>
    </row>
    <row r="29" spans="1:24" ht="25.5" customHeight="1">
      <c r="A29" s="62">
        <v>21</v>
      </c>
      <c r="B29" s="5" t="s">
        <v>40</v>
      </c>
      <c r="C29" s="13" t="s">
        <v>6</v>
      </c>
      <c r="D29" s="18">
        <v>2700</v>
      </c>
      <c r="E29" s="15">
        <v>2</v>
      </c>
      <c r="F29" s="41">
        <f t="shared" si="0"/>
        <v>5400</v>
      </c>
      <c r="G29" s="42">
        <v>1700</v>
      </c>
      <c r="H29" s="64">
        <f t="shared" si="1"/>
        <v>3400</v>
      </c>
      <c r="I29" s="42">
        <v>1652</v>
      </c>
      <c r="J29" s="65">
        <f t="shared" si="2"/>
        <v>3304</v>
      </c>
      <c r="K29" s="42"/>
      <c r="L29" s="64">
        <f t="shared" si="4"/>
        <v>0</v>
      </c>
      <c r="M29" s="42"/>
      <c r="N29" s="65">
        <f t="shared" si="5"/>
        <v>0</v>
      </c>
      <c r="O29" s="42"/>
      <c r="P29" s="65">
        <f t="shared" si="6"/>
        <v>0</v>
      </c>
      <c r="Q29" s="42">
        <v>1728</v>
      </c>
      <c r="R29" s="65">
        <f t="shared" si="7"/>
        <v>3456</v>
      </c>
      <c r="S29" s="42">
        <v>1800</v>
      </c>
      <c r="T29" s="65">
        <f t="shared" si="11"/>
        <v>3600</v>
      </c>
      <c r="U29" s="42">
        <v>2650</v>
      </c>
      <c r="V29" s="59">
        <f t="shared" si="8"/>
        <v>5300</v>
      </c>
      <c r="W29" s="61">
        <v>1560</v>
      </c>
      <c r="X29" s="65">
        <f t="shared" si="9"/>
        <v>3120</v>
      </c>
    </row>
    <row r="30" spans="1:24" ht="25.5" customHeight="1">
      <c r="A30" s="62">
        <v>22</v>
      </c>
      <c r="B30" s="4" t="s">
        <v>41</v>
      </c>
      <c r="C30" s="13" t="s">
        <v>6</v>
      </c>
      <c r="D30" s="16">
        <v>1600</v>
      </c>
      <c r="E30" s="15">
        <v>3</v>
      </c>
      <c r="F30" s="41">
        <f t="shared" si="0"/>
        <v>4800</v>
      </c>
      <c r="G30" s="42"/>
      <c r="H30" s="64">
        <f t="shared" si="1"/>
        <v>0</v>
      </c>
      <c r="I30" s="42"/>
      <c r="J30" s="65">
        <f t="shared" si="2"/>
        <v>0</v>
      </c>
      <c r="K30" s="42"/>
      <c r="L30" s="64">
        <f t="shared" si="4"/>
        <v>0</v>
      </c>
      <c r="M30" s="42"/>
      <c r="N30" s="65">
        <f t="shared" si="5"/>
        <v>0</v>
      </c>
      <c r="O30" s="42"/>
      <c r="P30" s="65">
        <f t="shared" si="6"/>
        <v>0</v>
      </c>
      <c r="Q30" s="42"/>
      <c r="R30" s="65">
        <f t="shared" si="7"/>
        <v>0</v>
      </c>
      <c r="S30" s="42">
        <v>550</v>
      </c>
      <c r="T30" s="65">
        <f t="shared" si="11"/>
        <v>1650</v>
      </c>
      <c r="U30" s="42">
        <v>1550</v>
      </c>
      <c r="V30" s="59">
        <f t="shared" si="8"/>
        <v>4650</v>
      </c>
      <c r="W30" s="61">
        <v>490</v>
      </c>
      <c r="X30" s="65">
        <f t="shared" si="9"/>
        <v>1470</v>
      </c>
    </row>
    <row r="31" spans="1:24" ht="25.5" customHeight="1">
      <c r="A31" s="62">
        <v>23</v>
      </c>
      <c r="B31" s="6" t="s">
        <v>42</v>
      </c>
      <c r="C31" s="17" t="s">
        <v>5</v>
      </c>
      <c r="D31" s="16">
        <v>8.5</v>
      </c>
      <c r="E31" s="15">
        <v>5000</v>
      </c>
      <c r="F31" s="41">
        <f t="shared" si="0"/>
        <v>42500</v>
      </c>
      <c r="G31" s="61">
        <v>6.5</v>
      </c>
      <c r="H31" s="64">
        <f t="shared" si="1"/>
        <v>32500</v>
      </c>
      <c r="I31" s="42">
        <v>8</v>
      </c>
      <c r="J31" s="65">
        <f t="shared" si="2"/>
        <v>40000</v>
      </c>
      <c r="K31" s="42"/>
      <c r="L31" s="64">
        <f t="shared" si="4"/>
        <v>0</v>
      </c>
      <c r="M31" s="42"/>
      <c r="N31" s="65">
        <f t="shared" si="5"/>
        <v>0</v>
      </c>
      <c r="O31" s="42"/>
      <c r="P31" s="65">
        <f t="shared" si="6"/>
        <v>0</v>
      </c>
      <c r="Q31" s="42">
        <v>7.5</v>
      </c>
      <c r="R31" s="65">
        <f t="shared" si="7"/>
        <v>37500</v>
      </c>
      <c r="S31" s="42">
        <v>7</v>
      </c>
      <c r="T31" s="65">
        <f t="shared" si="11"/>
        <v>35000</v>
      </c>
      <c r="U31" s="42">
        <v>8</v>
      </c>
      <c r="V31" s="59">
        <f t="shared" si="8"/>
        <v>40000</v>
      </c>
      <c r="W31" s="42">
        <v>7.5</v>
      </c>
      <c r="X31" s="65">
        <f t="shared" si="9"/>
        <v>37500</v>
      </c>
    </row>
    <row r="32" spans="1:24" ht="16.5" customHeight="1">
      <c r="A32" s="62">
        <v>24</v>
      </c>
      <c r="B32" s="4" t="s">
        <v>43</v>
      </c>
      <c r="C32" s="13" t="s">
        <v>5</v>
      </c>
      <c r="D32" s="16">
        <v>26</v>
      </c>
      <c r="E32" s="15">
        <v>3000</v>
      </c>
      <c r="F32" s="41">
        <f t="shared" si="0"/>
        <v>78000</v>
      </c>
      <c r="G32" s="61">
        <v>17</v>
      </c>
      <c r="H32" s="64">
        <f t="shared" si="1"/>
        <v>51000</v>
      </c>
      <c r="I32" s="42">
        <v>19</v>
      </c>
      <c r="J32" s="65">
        <f t="shared" si="2"/>
        <v>57000</v>
      </c>
      <c r="K32" s="42"/>
      <c r="L32" s="64">
        <f t="shared" si="4"/>
        <v>0</v>
      </c>
      <c r="M32" s="42"/>
      <c r="N32" s="65">
        <f t="shared" si="5"/>
        <v>0</v>
      </c>
      <c r="O32" s="42"/>
      <c r="P32" s="65">
        <f t="shared" si="6"/>
        <v>0</v>
      </c>
      <c r="Q32" s="42">
        <v>18.75</v>
      </c>
      <c r="R32" s="65">
        <f t="shared" si="7"/>
        <v>56250</v>
      </c>
      <c r="S32" s="42">
        <v>19.5</v>
      </c>
      <c r="T32" s="65">
        <f t="shared" si="11"/>
        <v>58500</v>
      </c>
      <c r="U32" s="42">
        <v>23</v>
      </c>
      <c r="V32" s="59">
        <f t="shared" si="8"/>
        <v>69000</v>
      </c>
      <c r="W32" s="42">
        <v>18</v>
      </c>
      <c r="X32" s="65">
        <f t="shared" si="9"/>
        <v>54000</v>
      </c>
    </row>
    <row r="33" spans="1:24" ht="18.75" customHeight="1">
      <c r="A33" s="62">
        <v>25</v>
      </c>
      <c r="B33" s="6" t="s">
        <v>44</v>
      </c>
      <c r="C33" s="17" t="s">
        <v>6</v>
      </c>
      <c r="D33" s="16">
        <v>2000</v>
      </c>
      <c r="E33" s="15">
        <v>7</v>
      </c>
      <c r="F33" s="41">
        <f t="shared" si="0"/>
        <v>14000</v>
      </c>
      <c r="G33" s="61">
        <v>1265</v>
      </c>
      <c r="H33" s="64">
        <f t="shared" si="1"/>
        <v>8855</v>
      </c>
      <c r="I33" s="42">
        <v>1350</v>
      </c>
      <c r="J33" s="65">
        <f t="shared" si="2"/>
        <v>9450</v>
      </c>
      <c r="K33" s="42"/>
      <c r="L33" s="64">
        <f t="shared" si="4"/>
        <v>0</v>
      </c>
      <c r="M33" s="42"/>
      <c r="N33" s="65">
        <f t="shared" si="5"/>
        <v>0</v>
      </c>
      <c r="O33" s="42"/>
      <c r="P33" s="65">
        <f t="shared" si="6"/>
        <v>0</v>
      </c>
      <c r="Q33" s="42">
        <v>1908</v>
      </c>
      <c r="R33" s="65">
        <f t="shared" si="7"/>
        <v>13356</v>
      </c>
      <c r="S33" s="42">
        <v>1450</v>
      </c>
      <c r="T33" s="65">
        <f t="shared" si="11"/>
        <v>10150</v>
      </c>
      <c r="U33" s="42">
        <v>1950</v>
      </c>
      <c r="V33" s="59">
        <f t="shared" si="8"/>
        <v>13650</v>
      </c>
      <c r="W33" s="42">
        <v>1800</v>
      </c>
      <c r="X33" s="65">
        <f t="shared" si="9"/>
        <v>12600</v>
      </c>
    </row>
    <row r="34" spans="1:24" ht="21.75" customHeight="1">
      <c r="A34" s="62">
        <v>26</v>
      </c>
      <c r="B34" s="6" t="s">
        <v>45</v>
      </c>
      <c r="C34" s="17" t="s">
        <v>5</v>
      </c>
      <c r="D34" s="16">
        <v>195</v>
      </c>
      <c r="E34" s="15">
        <v>500</v>
      </c>
      <c r="F34" s="41">
        <f t="shared" si="0"/>
        <v>97500</v>
      </c>
      <c r="G34" s="61">
        <v>90</v>
      </c>
      <c r="H34" s="64">
        <f t="shared" si="1"/>
        <v>45000</v>
      </c>
      <c r="I34" s="42"/>
      <c r="J34" s="65">
        <f t="shared" si="2"/>
        <v>0</v>
      </c>
      <c r="K34" s="42"/>
      <c r="L34" s="64">
        <f t="shared" si="4"/>
        <v>0</v>
      </c>
      <c r="M34" s="42"/>
      <c r="N34" s="65">
        <f t="shared" si="5"/>
        <v>0</v>
      </c>
      <c r="O34" s="42"/>
      <c r="P34" s="65">
        <f t="shared" si="6"/>
        <v>0</v>
      </c>
      <c r="Q34" s="42">
        <v>96</v>
      </c>
      <c r="R34" s="65">
        <f t="shared" si="7"/>
        <v>48000</v>
      </c>
      <c r="S34" s="42">
        <v>100</v>
      </c>
      <c r="T34" s="65">
        <f t="shared" si="11"/>
        <v>50000</v>
      </c>
      <c r="U34" s="42">
        <v>190</v>
      </c>
      <c r="V34" s="59">
        <f t="shared" si="8"/>
        <v>95000</v>
      </c>
      <c r="W34" s="42"/>
      <c r="X34" s="65">
        <f t="shared" si="9"/>
        <v>0</v>
      </c>
    </row>
    <row r="35" spans="1:24" ht="25.5" customHeight="1">
      <c r="A35" s="62">
        <v>27</v>
      </c>
      <c r="B35" s="6" t="s">
        <v>46</v>
      </c>
      <c r="C35" s="17" t="s">
        <v>5</v>
      </c>
      <c r="D35" s="16">
        <v>160</v>
      </c>
      <c r="E35" s="15">
        <v>2000</v>
      </c>
      <c r="F35" s="41">
        <f t="shared" si="0"/>
        <v>320000</v>
      </c>
      <c r="G35" s="42">
        <v>80</v>
      </c>
      <c r="H35" s="64">
        <f t="shared" si="1"/>
        <v>160000</v>
      </c>
      <c r="I35" s="44"/>
      <c r="J35" s="65">
        <f t="shared" si="2"/>
        <v>0</v>
      </c>
      <c r="K35" s="42"/>
      <c r="L35" s="64">
        <f t="shared" si="4"/>
        <v>0</v>
      </c>
      <c r="M35" s="44"/>
      <c r="N35" s="65">
        <f t="shared" si="5"/>
        <v>0</v>
      </c>
      <c r="O35" s="44"/>
      <c r="P35" s="65">
        <f t="shared" si="6"/>
        <v>0</v>
      </c>
      <c r="Q35" s="61">
        <v>78</v>
      </c>
      <c r="R35" s="65">
        <f t="shared" si="7"/>
        <v>156000</v>
      </c>
      <c r="S35" s="42">
        <v>90</v>
      </c>
      <c r="T35" s="65">
        <f t="shared" si="11"/>
        <v>180000</v>
      </c>
      <c r="U35" s="42">
        <v>155</v>
      </c>
      <c r="V35" s="59">
        <f t="shared" si="8"/>
        <v>310000</v>
      </c>
      <c r="W35" s="42"/>
      <c r="X35" s="65">
        <f t="shared" si="9"/>
        <v>0</v>
      </c>
    </row>
    <row r="36" spans="1:24" ht="25.5" customHeight="1">
      <c r="A36" s="62">
        <v>28</v>
      </c>
      <c r="B36" s="7" t="s">
        <v>47</v>
      </c>
      <c r="C36" s="19" t="s">
        <v>5</v>
      </c>
      <c r="D36" s="16">
        <v>1350</v>
      </c>
      <c r="E36" s="15">
        <v>2</v>
      </c>
      <c r="F36" s="41">
        <f t="shared" si="0"/>
        <v>2700</v>
      </c>
      <c r="G36" s="42"/>
      <c r="H36" s="64">
        <f t="shared" si="1"/>
        <v>0</v>
      </c>
      <c r="I36" s="44"/>
      <c r="J36" s="65">
        <f t="shared" si="2"/>
        <v>0</v>
      </c>
      <c r="K36" s="42"/>
      <c r="L36" s="64">
        <f t="shared" si="4"/>
        <v>0</v>
      </c>
      <c r="M36" s="44"/>
      <c r="N36" s="65">
        <f t="shared" si="5"/>
        <v>0</v>
      </c>
      <c r="O36" s="44"/>
      <c r="P36" s="65">
        <f t="shared" si="6"/>
        <v>0</v>
      </c>
      <c r="Q36" s="42"/>
      <c r="R36" s="65">
        <f t="shared" si="7"/>
        <v>0</v>
      </c>
      <c r="S36" s="61">
        <v>470</v>
      </c>
      <c r="T36" s="65">
        <f t="shared" si="11"/>
        <v>940</v>
      </c>
      <c r="U36" s="42">
        <v>1300</v>
      </c>
      <c r="V36" s="59">
        <f t="shared" si="8"/>
        <v>2600</v>
      </c>
      <c r="W36" s="42">
        <v>690</v>
      </c>
      <c r="X36" s="65">
        <f t="shared" si="9"/>
        <v>1380</v>
      </c>
    </row>
    <row r="37" spans="1:24" ht="25.5" customHeight="1">
      <c r="A37" s="62">
        <v>29</v>
      </c>
      <c r="B37" s="7" t="s">
        <v>48</v>
      </c>
      <c r="C37" s="19" t="s">
        <v>5</v>
      </c>
      <c r="D37" s="16">
        <v>1500</v>
      </c>
      <c r="E37" s="15">
        <v>2</v>
      </c>
      <c r="F37" s="41">
        <f t="shared" si="0"/>
        <v>3000</v>
      </c>
      <c r="G37" s="42"/>
      <c r="H37" s="64">
        <f t="shared" si="1"/>
        <v>0</v>
      </c>
      <c r="I37" s="42">
        <v>1200</v>
      </c>
      <c r="J37" s="65">
        <f t="shared" si="2"/>
        <v>2400</v>
      </c>
      <c r="K37" s="42"/>
      <c r="L37" s="64">
        <f t="shared" si="4"/>
        <v>0</v>
      </c>
      <c r="M37" s="44"/>
      <c r="N37" s="65">
        <f t="shared" si="5"/>
        <v>0</v>
      </c>
      <c r="O37" s="44"/>
      <c r="P37" s="65">
        <f t="shared" si="6"/>
        <v>0</v>
      </c>
      <c r="Q37" s="42"/>
      <c r="R37" s="65">
        <f t="shared" si="7"/>
        <v>0</v>
      </c>
      <c r="S37" s="61">
        <v>640</v>
      </c>
      <c r="T37" s="65">
        <f t="shared" si="11"/>
        <v>1280</v>
      </c>
      <c r="U37" s="42">
        <v>1450</v>
      </c>
      <c r="V37" s="59">
        <f t="shared" si="8"/>
        <v>2900</v>
      </c>
      <c r="W37" s="42">
        <v>1200</v>
      </c>
      <c r="X37" s="65">
        <f t="shared" si="9"/>
        <v>2400</v>
      </c>
    </row>
    <row r="38" spans="1:24" ht="25.5" customHeight="1">
      <c r="A38" s="62">
        <v>30</v>
      </c>
      <c r="B38" s="6" t="s">
        <v>49</v>
      </c>
      <c r="C38" s="19" t="s">
        <v>5</v>
      </c>
      <c r="D38" s="16">
        <v>2300</v>
      </c>
      <c r="E38" s="15">
        <v>2</v>
      </c>
      <c r="F38" s="41">
        <f t="shared" si="0"/>
        <v>4600</v>
      </c>
      <c r="G38" s="44"/>
      <c r="H38" s="64">
        <f t="shared" si="1"/>
        <v>0</v>
      </c>
      <c r="I38" s="42"/>
      <c r="J38" s="65">
        <f t="shared" si="2"/>
        <v>0</v>
      </c>
      <c r="K38" s="42"/>
      <c r="L38" s="64">
        <f t="shared" si="4"/>
        <v>0</v>
      </c>
      <c r="M38" s="42"/>
      <c r="N38" s="65">
        <f t="shared" si="5"/>
        <v>0</v>
      </c>
      <c r="O38" s="42"/>
      <c r="P38" s="65">
        <f t="shared" si="6"/>
        <v>0</v>
      </c>
      <c r="Q38" s="42"/>
      <c r="R38" s="65">
        <f t="shared" si="7"/>
        <v>0</v>
      </c>
      <c r="S38" s="61">
        <v>1600</v>
      </c>
      <c r="T38" s="65">
        <f t="shared" si="11"/>
        <v>3200</v>
      </c>
      <c r="U38" s="42">
        <v>2250</v>
      </c>
      <c r="V38" s="59">
        <f t="shared" si="8"/>
        <v>4500</v>
      </c>
      <c r="W38" s="42">
        <v>2300</v>
      </c>
      <c r="X38" s="65">
        <f t="shared" si="9"/>
        <v>4600</v>
      </c>
    </row>
    <row r="39" spans="1:24" ht="25.5" customHeight="1">
      <c r="A39" s="62">
        <v>31</v>
      </c>
      <c r="B39" s="6" t="s">
        <v>50</v>
      </c>
      <c r="C39" s="19" t="s">
        <v>5</v>
      </c>
      <c r="D39" s="16">
        <v>1500</v>
      </c>
      <c r="E39" s="15">
        <v>2</v>
      </c>
      <c r="F39" s="41">
        <f t="shared" si="0"/>
        <v>3000</v>
      </c>
      <c r="G39" s="42"/>
      <c r="H39" s="64">
        <f t="shared" si="1"/>
        <v>0</v>
      </c>
      <c r="I39" s="42">
        <v>850</v>
      </c>
      <c r="J39" s="65">
        <f t="shared" si="2"/>
        <v>1700</v>
      </c>
      <c r="K39" s="42"/>
      <c r="L39" s="64">
        <f t="shared" si="4"/>
        <v>0</v>
      </c>
      <c r="M39" s="44"/>
      <c r="N39" s="65">
        <f t="shared" si="5"/>
        <v>0</v>
      </c>
      <c r="O39" s="44"/>
      <c r="P39" s="65">
        <f t="shared" si="6"/>
        <v>0</v>
      </c>
      <c r="Q39" s="42"/>
      <c r="R39" s="65">
        <f t="shared" si="7"/>
        <v>0</v>
      </c>
      <c r="S39" s="61">
        <v>420</v>
      </c>
      <c r="T39" s="65">
        <f t="shared" si="11"/>
        <v>840</v>
      </c>
      <c r="U39" s="42">
        <v>1450</v>
      </c>
      <c r="V39" s="59">
        <f t="shared" si="8"/>
        <v>2900</v>
      </c>
      <c r="W39" s="42">
        <v>450</v>
      </c>
      <c r="X39" s="65">
        <f t="shared" si="9"/>
        <v>900</v>
      </c>
    </row>
    <row r="40" spans="1:24" ht="25.5" customHeight="1">
      <c r="A40" s="62">
        <v>32</v>
      </c>
      <c r="B40" s="6" t="s">
        <v>51</v>
      </c>
      <c r="C40" s="19" t="s">
        <v>5</v>
      </c>
      <c r="D40" s="16">
        <v>1800</v>
      </c>
      <c r="E40" s="15">
        <v>2</v>
      </c>
      <c r="F40" s="41">
        <f t="shared" si="0"/>
        <v>3600</v>
      </c>
      <c r="G40" s="42"/>
      <c r="H40" s="64">
        <f t="shared" si="1"/>
        <v>0</v>
      </c>
      <c r="I40" s="42">
        <v>1420</v>
      </c>
      <c r="J40" s="65">
        <f t="shared" si="2"/>
        <v>2840</v>
      </c>
      <c r="K40" s="42"/>
      <c r="L40" s="64">
        <f t="shared" si="4"/>
        <v>0</v>
      </c>
      <c r="M40" s="44"/>
      <c r="N40" s="65">
        <f t="shared" si="5"/>
        <v>0</v>
      </c>
      <c r="O40" s="44"/>
      <c r="P40" s="65">
        <f t="shared" si="6"/>
        <v>0</v>
      </c>
      <c r="Q40" s="42">
        <v>990</v>
      </c>
      <c r="R40" s="65">
        <f t="shared" si="7"/>
        <v>1980</v>
      </c>
      <c r="S40" s="61">
        <v>440</v>
      </c>
      <c r="T40" s="65">
        <f t="shared" si="11"/>
        <v>880</v>
      </c>
      <c r="U40" s="42">
        <v>1750</v>
      </c>
      <c r="V40" s="59">
        <f t="shared" si="8"/>
        <v>3500</v>
      </c>
      <c r="W40" s="42">
        <v>480</v>
      </c>
      <c r="X40" s="65">
        <f t="shared" si="9"/>
        <v>960</v>
      </c>
    </row>
    <row r="41" spans="1:24" ht="25.5" customHeight="1">
      <c r="A41" s="62">
        <v>33</v>
      </c>
      <c r="B41" s="6" t="s">
        <v>52</v>
      </c>
      <c r="C41" s="19" t="s">
        <v>5</v>
      </c>
      <c r="D41" s="16">
        <v>2600</v>
      </c>
      <c r="E41" s="15">
        <v>2</v>
      </c>
      <c r="F41" s="41">
        <f t="shared" si="0"/>
        <v>5200</v>
      </c>
      <c r="G41" s="44"/>
      <c r="H41" s="64">
        <f t="shared" si="1"/>
        <v>0</v>
      </c>
      <c r="I41" s="42"/>
      <c r="J41" s="65">
        <f t="shared" si="2"/>
        <v>0</v>
      </c>
      <c r="K41" s="42"/>
      <c r="L41" s="64">
        <f t="shared" si="4"/>
        <v>0</v>
      </c>
      <c r="M41" s="42"/>
      <c r="N41" s="65">
        <f t="shared" si="5"/>
        <v>0</v>
      </c>
      <c r="O41" s="42"/>
      <c r="P41" s="65">
        <f t="shared" si="6"/>
        <v>0</v>
      </c>
      <c r="Q41" s="42"/>
      <c r="R41" s="65">
        <f t="shared" si="7"/>
        <v>0</v>
      </c>
      <c r="S41" s="61">
        <v>1500</v>
      </c>
      <c r="T41" s="65">
        <f t="shared" si="11"/>
        <v>3000</v>
      </c>
      <c r="U41" s="42">
        <v>2550</v>
      </c>
      <c r="V41" s="59">
        <f t="shared" si="8"/>
        <v>5100</v>
      </c>
      <c r="W41" s="42">
        <v>1800</v>
      </c>
      <c r="X41" s="65">
        <f t="shared" si="9"/>
        <v>3600</v>
      </c>
    </row>
    <row r="42" spans="1:24" ht="25.5" customHeight="1">
      <c r="A42" s="62">
        <v>34</v>
      </c>
      <c r="B42" s="6" t="s">
        <v>53</v>
      </c>
      <c r="C42" s="19" t="s">
        <v>5</v>
      </c>
      <c r="D42" s="16">
        <v>8200</v>
      </c>
      <c r="E42" s="15">
        <v>2</v>
      </c>
      <c r="F42" s="41">
        <f t="shared" si="0"/>
        <v>16400</v>
      </c>
      <c r="G42" s="42"/>
      <c r="H42" s="64">
        <f t="shared" si="1"/>
        <v>0</v>
      </c>
      <c r="I42" s="44"/>
      <c r="J42" s="65">
        <f t="shared" si="2"/>
        <v>0</v>
      </c>
      <c r="K42" s="42"/>
      <c r="L42" s="64">
        <f t="shared" si="4"/>
        <v>0</v>
      </c>
      <c r="M42" s="44"/>
      <c r="N42" s="65">
        <f t="shared" si="5"/>
        <v>0</v>
      </c>
      <c r="O42" s="44"/>
      <c r="P42" s="65">
        <f t="shared" si="6"/>
        <v>0</v>
      </c>
      <c r="Q42" s="42"/>
      <c r="R42" s="65">
        <f t="shared" si="7"/>
        <v>0</v>
      </c>
      <c r="S42" s="42">
        <v>4600</v>
      </c>
      <c r="T42" s="65">
        <f t="shared" si="11"/>
        <v>9200</v>
      </c>
      <c r="U42" s="42">
        <v>8150</v>
      </c>
      <c r="V42" s="59">
        <f t="shared" si="8"/>
        <v>16300</v>
      </c>
      <c r="W42" s="61">
        <v>2500</v>
      </c>
      <c r="X42" s="65">
        <f t="shared" si="9"/>
        <v>5000</v>
      </c>
    </row>
    <row r="43" spans="1:24" ht="25.5" customHeight="1">
      <c r="A43" s="62">
        <v>35</v>
      </c>
      <c r="B43" s="6" t="s">
        <v>54</v>
      </c>
      <c r="C43" s="19" t="s">
        <v>5</v>
      </c>
      <c r="D43" s="16">
        <v>2000</v>
      </c>
      <c r="E43" s="15">
        <v>2</v>
      </c>
      <c r="F43" s="41">
        <f t="shared" si="0"/>
        <v>4000</v>
      </c>
      <c r="G43" s="42"/>
      <c r="H43" s="64">
        <f t="shared" si="1"/>
        <v>0</v>
      </c>
      <c r="I43" s="42"/>
      <c r="J43" s="65">
        <f t="shared" si="2"/>
        <v>0</v>
      </c>
      <c r="K43" s="42"/>
      <c r="L43" s="64">
        <f t="shared" si="4"/>
        <v>0</v>
      </c>
      <c r="M43" s="42"/>
      <c r="N43" s="65">
        <f t="shared" si="5"/>
        <v>0</v>
      </c>
      <c r="O43" s="42"/>
      <c r="P43" s="65">
        <f t="shared" si="6"/>
        <v>0</v>
      </c>
      <c r="Q43" s="42"/>
      <c r="R43" s="65">
        <f t="shared" si="7"/>
        <v>0</v>
      </c>
      <c r="S43" s="42"/>
      <c r="T43" s="65">
        <f t="shared" si="11"/>
        <v>0</v>
      </c>
      <c r="U43" s="42">
        <v>1950</v>
      </c>
      <c r="V43" s="59">
        <f t="shared" si="8"/>
        <v>3900</v>
      </c>
      <c r="W43" s="42"/>
      <c r="X43" s="65">
        <f t="shared" si="9"/>
        <v>0</v>
      </c>
    </row>
    <row r="44" spans="1:24" ht="25.5" customHeight="1">
      <c r="A44" s="62">
        <v>36</v>
      </c>
      <c r="B44" s="6" t="s">
        <v>55</v>
      </c>
      <c r="C44" s="19" t="s">
        <v>5</v>
      </c>
      <c r="D44" s="16">
        <v>2500</v>
      </c>
      <c r="E44" s="15">
        <v>1</v>
      </c>
      <c r="F44" s="41">
        <f t="shared" si="0"/>
        <v>2500</v>
      </c>
      <c r="G44" s="42"/>
      <c r="H44" s="64">
        <f t="shared" si="1"/>
        <v>0</v>
      </c>
      <c r="I44" s="42"/>
      <c r="J44" s="65">
        <f t="shared" si="2"/>
        <v>0</v>
      </c>
      <c r="K44" s="42"/>
      <c r="L44" s="64">
        <f t="shared" si="4"/>
        <v>0</v>
      </c>
      <c r="M44" s="42"/>
      <c r="N44" s="65">
        <f t="shared" si="5"/>
        <v>0</v>
      </c>
      <c r="O44" s="42"/>
      <c r="P44" s="65">
        <f t="shared" si="6"/>
        <v>0</v>
      </c>
      <c r="Q44" s="42"/>
      <c r="R44" s="65">
        <f t="shared" si="7"/>
        <v>0</v>
      </c>
      <c r="S44" s="42"/>
      <c r="T44" s="65">
        <f t="shared" si="11"/>
        <v>0</v>
      </c>
      <c r="U44" s="42">
        <v>2450</v>
      </c>
      <c r="V44" s="59">
        <f t="shared" si="8"/>
        <v>2450</v>
      </c>
      <c r="W44" s="42"/>
      <c r="X44" s="65">
        <f t="shared" si="9"/>
        <v>0</v>
      </c>
    </row>
    <row r="45" spans="1:24" ht="25.5" customHeight="1">
      <c r="A45" s="62">
        <v>37</v>
      </c>
      <c r="B45" s="6" t="s">
        <v>56</v>
      </c>
      <c r="C45" s="19" t="s">
        <v>5</v>
      </c>
      <c r="D45" s="16">
        <v>10000</v>
      </c>
      <c r="E45" s="15">
        <v>3</v>
      </c>
      <c r="F45" s="41">
        <f t="shared" si="0"/>
        <v>30000</v>
      </c>
      <c r="G45" s="42"/>
      <c r="H45" s="64">
        <f t="shared" si="1"/>
        <v>0</v>
      </c>
      <c r="I45" s="42"/>
      <c r="J45" s="65">
        <f t="shared" si="2"/>
        <v>0</v>
      </c>
      <c r="K45" s="42"/>
      <c r="L45" s="64">
        <f t="shared" si="4"/>
        <v>0</v>
      </c>
      <c r="M45" s="42"/>
      <c r="N45" s="65">
        <f t="shared" si="5"/>
        <v>0</v>
      </c>
      <c r="O45" s="42"/>
      <c r="P45" s="65">
        <f t="shared" si="6"/>
        <v>0</v>
      </c>
      <c r="Q45" s="42"/>
      <c r="R45" s="65">
        <f t="shared" si="7"/>
        <v>0</v>
      </c>
      <c r="S45" s="63">
        <v>9600</v>
      </c>
      <c r="T45" s="65">
        <f t="shared" si="11"/>
        <v>28800</v>
      </c>
      <c r="U45" s="42">
        <v>9900</v>
      </c>
      <c r="V45" s="59">
        <f t="shared" si="8"/>
        <v>29700</v>
      </c>
      <c r="W45" s="42"/>
      <c r="X45" s="65">
        <f t="shared" si="9"/>
        <v>0</v>
      </c>
    </row>
    <row r="46" spans="1:24">
      <c r="A46" s="46"/>
      <c r="B46" s="46" t="s">
        <v>10</v>
      </c>
      <c r="C46" s="47"/>
      <c r="D46" s="48"/>
      <c r="E46" s="47"/>
      <c r="F46" s="49">
        <f>SUM(F9:F45)</f>
        <v>10670817.5</v>
      </c>
      <c r="G46" s="42"/>
      <c r="H46" s="49">
        <f>SUM(H9:H45)</f>
        <v>688975</v>
      </c>
      <c r="I46" s="50"/>
      <c r="J46" s="49">
        <f>SUM(J9:J45)</f>
        <v>927974</v>
      </c>
      <c r="K46" s="44"/>
      <c r="L46" s="49">
        <f>SUM(L9:L45)</f>
        <v>9304482</v>
      </c>
      <c r="M46" s="50"/>
      <c r="N46" s="49">
        <f>SUM(N9:N45)</f>
        <v>5396387.5</v>
      </c>
      <c r="O46" s="50"/>
      <c r="P46" s="49">
        <f>SUM(P9:P45)</f>
        <v>4012440</v>
      </c>
      <c r="Q46" s="50"/>
      <c r="R46" s="49">
        <f>SUM(R9:R45)</f>
        <v>932068</v>
      </c>
      <c r="S46" s="50"/>
      <c r="T46" s="49">
        <f>SUM(T9:T45)</f>
        <v>1247720</v>
      </c>
      <c r="U46" s="46"/>
      <c r="V46" s="49">
        <f>SUM(V9:V45)</f>
        <v>10528100</v>
      </c>
      <c r="W46" s="50"/>
      <c r="X46" s="49">
        <f>SUM(X9:X45)</f>
        <v>869550</v>
      </c>
    </row>
    <row r="47" spans="1:24">
      <c r="A47" s="51"/>
      <c r="B47" s="46" t="s">
        <v>19</v>
      </c>
      <c r="C47" s="52"/>
      <c r="D47" s="53"/>
      <c r="E47" s="52"/>
      <c r="F47" s="43"/>
      <c r="G47" s="42"/>
      <c r="H47" s="45">
        <f>H25+H26+H31+H32+H33+H34</f>
        <v>460455</v>
      </c>
      <c r="I47" s="54"/>
      <c r="J47" s="55">
        <f>J23</f>
        <v>99630</v>
      </c>
      <c r="K47" s="42"/>
      <c r="L47" s="45">
        <v>0</v>
      </c>
      <c r="M47" s="54"/>
      <c r="N47" s="55">
        <f>N9+N10+N11+N12+N13+N14+N15+N16+N17</f>
        <v>4371150</v>
      </c>
      <c r="O47" s="54"/>
      <c r="P47" s="55">
        <f>P18+P19+P20</f>
        <v>26880</v>
      </c>
      <c r="Q47" s="54"/>
      <c r="R47" s="55">
        <f>R22+R27+R35</f>
        <v>395296</v>
      </c>
      <c r="S47" s="54"/>
      <c r="T47" s="55">
        <f>T36+T37+T38+T39+T40+T41</f>
        <v>10140</v>
      </c>
      <c r="U47" s="51"/>
      <c r="V47" s="55"/>
      <c r="W47" s="54"/>
      <c r="X47" s="55">
        <f>X21+X24+X29+X30+X42</f>
        <v>26230</v>
      </c>
    </row>
    <row r="49" spans="2:12">
      <c r="B49" s="21" t="s">
        <v>13</v>
      </c>
      <c r="F49" s="56" t="s">
        <v>15</v>
      </c>
      <c r="H49" s="57"/>
      <c r="K49" s="58"/>
      <c r="L49" s="57"/>
    </row>
    <row r="51" spans="2:12">
      <c r="B51" s="21" t="s">
        <v>14</v>
      </c>
      <c r="F51" s="56" t="s">
        <v>16</v>
      </c>
    </row>
    <row r="53" spans="2:12">
      <c r="B53" s="21" t="s">
        <v>17</v>
      </c>
      <c r="F53" s="56" t="s">
        <v>18</v>
      </c>
    </row>
  </sheetData>
  <mergeCells count="17">
    <mergeCell ref="M6:N6"/>
    <mergeCell ref="O6:P6"/>
    <mergeCell ref="Q6:R6"/>
    <mergeCell ref="S6:T6"/>
    <mergeCell ref="W6:X6"/>
    <mergeCell ref="U6:V6"/>
    <mergeCell ref="K6:L6"/>
    <mergeCell ref="K1:L1"/>
    <mergeCell ref="C2:H2"/>
    <mergeCell ref="B3:J3"/>
    <mergeCell ref="A6:A7"/>
    <mergeCell ref="B6:B7"/>
    <mergeCell ref="C6:C7"/>
    <mergeCell ref="D6:D7"/>
    <mergeCell ref="E6:F6"/>
    <mergeCell ref="G6:H6"/>
    <mergeCell ref="I6:J6"/>
  </mergeCells>
  <pageMargins left="0.51181102362204722" right="0.11811023622047245" top="0.55118110236220474" bottom="0.35433070866141736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Tubhospitalorda@mail.ru</cp:lastModifiedBy>
  <cp:lastPrinted>2017-03-14T16:35:40Z</cp:lastPrinted>
  <dcterms:created xsi:type="dcterms:W3CDTF">2014-02-05T04:59:41Z</dcterms:created>
  <dcterms:modified xsi:type="dcterms:W3CDTF">2017-03-16T06:41:41Z</dcterms:modified>
</cp:coreProperties>
</file>